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H57" i="1" l="1"/>
  <c r="H56" i="1"/>
  <c r="H35" i="1"/>
  <c r="H36" i="1"/>
  <c r="H28" i="1"/>
  <c r="H24" i="1"/>
  <c r="H23" i="1"/>
  <c r="H17" i="1"/>
  <c r="H26" i="1" l="1"/>
  <c r="H18" i="1" l="1"/>
  <c r="H14" i="1" l="1"/>
  <c r="H32" i="1"/>
  <c r="H29" i="1" s="1"/>
  <c r="H50" i="1" l="1"/>
  <c r="H58" i="1" l="1"/>
  <c r="H13" i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<sst xmlns="http://schemas.openxmlformats.org/spreadsheetml/2006/main" count="56" uniqueCount="33">
  <si>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</si>
  <si>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</si>
  <si>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</si>
  <si>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</si>
  <si>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</si>
  <si>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</si>
  <si>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</si>
  <si>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</si>
  <si>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</si>
  <si>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</si>
  <si>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</si>
  <si>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</si>
  <si>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</si>
  <si>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</si>
  <si>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</si>
  <si>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</si>
  <si>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</si>
  <si>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</si>
  <si>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</si>
  <si>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</si>
  <si>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</si>
  <si>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</si>
  <si>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</si>
  <si>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</si>
  <si>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</si>
  <si>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</si>
  <si>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</si>
  <si>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naknada</t>
  </si>
  <si>
    <t>Prevoz-covid 19</t>
  </si>
  <si>
    <t>Pogrebni troškovi</t>
  </si>
  <si>
    <t>Dana:20.01.2021.</t>
  </si>
  <si>
    <t>Primljena i neutrošena participacija od 20.01.2021.</t>
  </si>
  <si>
    <t>Dana 20.01.2021.godine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</si>
</sst>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7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44216</v>
      </c>
      <c r="H12" s="23">
        <v>3097495.76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44216</v>
      </c>
      <c r="H13" s="3">
        <f>H14+H29-H36-H50</f>
        <v>2737922.08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44216</v>
      </c>
      <c r="H14" s="4">
        <f>H15+H16+H17+H18+H19+H20+H21+H22+H23+H24+H25+H26+H27+H28</f>
        <v>2591963.59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27</v>
      </c>
      <c r="C17" s="29"/>
      <c r="D17" s="29"/>
      <c r="E17" s="29"/>
      <c r="F17" s="30"/>
      <c r="G17" s="12"/>
      <c r="H17" s="15">
        <f>7084966.22+44324.29-7093511.71-35779</f>
        <v>-0.20000000018626451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1068667-8888.88</f>
        <v>1059778.1200000001</v>
      </c>
      <c r="I18" s="11"/>
      <c r="J18" s="11"/>
      <c r="K18" s="8"/>
      <c r="L18" s="8"/>
    </row>
    <row r="19" spans="2:13" x14ac:dyDescent="0.25">
      <c r="B19" s="28" t="s">
        <v>28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f>426831.32-426831.32</f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f>7624666.66+22130-7188738.5-235295.16-3591+1098916.67-76021</f>
        <v>1242067.6700000002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f>498636-249318</f>
        <v>249318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31</v>
      </c>
      <c r="C28" s="29"/>
      <c r="D28" s="29"/>
      <c r="E28" s="29"/>
      <c r="F28" s="30"/>
      <c r="G28" s="13"/>
      <c r="H28" s="10">
        <f>2100+700+3450+2050+700+3050-115+1450+150+2450+850+2300+400+5550+815+3950+3000+300+5500+1700+450</f>
        <v>40800</v>
      </c>
      <c r="I28" s="11"/>
      <c r="J28" s="11"/>
      <c r="K28" s="8"/>
      <c r="L28" s="8"/>
    </row>
    <row r="29" spans="2:13" x14ac:dyDescent="0.25">
      <c r="B29" s="31" t="s">
        <v>24</v>
      </c>
      <c r="C29" s="32"/>
      <c r="D29" s="32"/>
      <c r="E29" s="32"/>
      <c r="F29" s="33"/>
      <c r="G29" s="16">
        <v>44216</v>
      </c>
      <c r="H29" s="4">
        <f>H30+H31+H32+H33+H34+H35</f>
        <v>145958.49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v>135083.32999999999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f>94666.67-28100+41917.95-108484.62</f>
        <v>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31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</f>
        <v>10875.160000000007</v>
      </c>
      <c r="I35" s="11"/>
      <c r="J35" s="11"/>
    </row>
    <row r="36" spans="2:12" x14ac:dyDescent="0.25">
      <c r="B36" s="47" t="s">
        <v>16</v>
      </c>
      <c r="C36" s="48"/>
      <c r="D36" s="48"/>
      <c r="E36" s="48"/>
      <c r="F36" s="49"/>
      <c r="G36" s="17">
        <v>44216</v>
      </c>
      <c r="H36" s="5">
        <f>SUM(H37:H48)</f>
        <v>0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26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27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28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v>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28" t="s">
        <v>29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47" t="s">
        <v>21</v>
      </c>
      <c r="C50" s="48"/>
      <c r="D50" s="48"/>
      <c r="E50" s="48"/>
      <c r="F50" s="49"/>
      <c r="G50" s="17">
        <v>44216</v>
      </c>
      <c r="H50" s="5">
        <f>SUM(H51:H55)</f>
        <v>0</v>
      </c>
      <c r="I50" s="11"/>
      <c r="J50" s="11"/>
    </row>
    <row r="51" spans="2:12" x14ac:dyDescent="0.25">
      <c r="B51" s="28" t="s">
        <v>10</v>
      </c>
      <c r="C51" s="29"/>
      <c r="D51" s="29"/>
      <c r="E51" s="29"/>
      <c r="F51" s="30"/>
      <c r="G51" s="2"/>
      <c r="H51" s="15">
        <v>0</v>
      </c>
      <c r="I51" s="11"/>
      <c r="J51" s="11"/>
    </row>
    <row r="52" spans="2:12" x14ac:dyDescent="0.25">
      <c r="B52" s="28" t="s">
        <v>11</v>
      </c>
      <c r="C52" s="29"/>
      <c r="D52" s="29"/>
      <c r="E52" s="29"/>
      <c r="F52" s="30"/>
      <c r="G52" s="2"/>
      <c r="H52" s="3">
        <v>0</v>
      </c>
      <c r="I52" s="11"/>
      <c r="J52" s="11"/>
    </row>
    <row r="53" spans="2:12" x14ac:dyDescent="0.25">
      <c r="B53" s="28" t="s">
        <v>13</v>
      </c>
      <c r="C53" s="29"/>
      <c r="D53" s="29"/>
      <c r="E53" s="29"/>
      <c r="F53" s="30"/>
      <c r="G53" s="2"/>
      <c r="H53" s="10">
        <v>0</v>
      </c>
      <c r="I53" s="11"/>
      <c r="J53" s="11"/>
    </row>
    <row r="54" spans="2:12" x14ac:dyDescent="0.25">
      <c r="B54" s="28" t="s">
        <v>14</v>
      </c>
      <c r="C54" s="29"/>
      <c r="D54" s="29"/>
      <c r="E54" s="29"/>
      <c r="F54" s="30"/>
      <c r="G54" s="2"/>
      <c r="H54" s="3">
        <v>0</v>
      </c>
      <c r="I54" s="11"/>
      <c r="J54" s="11"/>
      <c r="K54" s="8"/>
    </row>
    <row r="55" spans="2:12" x14ac:dyDescent="0.25">
      <c r="B55" s="28" t="s">
        <v>15</v>
      </c>
      <c r="C55" s="29"/>
      <c r="D55" s="29"/>
      <c r="E55" s="29"/>
      <c r="F55" s="30"/>
      <c r="G55" s="2"/>
      <c r="H55" s="10">
        <v>0</v>
      </c>
      <c r="I55" s="11"/>
      <c r="J55" s="11"/>
    </row>
    <row r="56" spans="2:12" x14ac:dyDescent="0.25">
      <c r="B56" s="50" t="s">
        <v>18</v>
      </c>
      <c r="C56" s="51"/>
      <c r="D56" s="51"/>
      <c r="E56" s="51"/>
      <c r="F56" s="52"/>
      <c r="G56" s="18">
        <v>44216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</f>
        <v>810139.91999999981</v>
      </c>
      <c r="I56" s="11"/>
      <c r="L56" s="8"/>
    </row>
    <row r="57" spans="2:12" x14ac:dyDescent="0.25">
      <c r="B57" s="28" t="s">
        <v>17</v>
      </c>
      <c r="C57" s="29"/>
      <c r="D57" s="29"/>
      <c r="E57" s="29"/>
      <c r="F57" s="30"/>
      <c r="G57" s="26"/>
      <c r="H57" s="3">
        <f>59059.08+40.5+71012.7+48.7+231618.26+88787</f>
        <v>450566.24</v>
      </c>
      <c r="I57" s="11"/>
      <c r="J57" s="11"/>
    </row>
    <row r="58" spans="2:12" x14ac:dyDescent="0.25">
      <c r="B58" s="44" t="s">
        <v>4</v>
      </c>
      <c r="C58" s="45"/>
      <c r="D58" s="45"/>
      <c r="E58" s="45"/>
      <c r="F58" s="46"/>
      <c r="G58" s="2"/>
      <c r="H58" s="7">
        <f>H14+H29-H36-H50+H56-H57</f>
        <v>3097495.76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32</v>
      </c>
      <c r="C60" s="25"/>
      <c r="D60" s="25"/>
      <c r="E60" s="22"/>
      <c r="F60" s="22"/>
      <c r="G60" s="9"/>
      <c r="H60" s="20"/>
      <c r="I60" s="11"/>
      <c r="J60" s="11"/>
      <c r="K60" s="8"/>
    </row>
    <row r="61" spans="2:12" x14ac:dyDescent="0.25">
      <c r="H61" s="8"/>
    </row>
  </sheetData>
  <mergeCells count="54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8:F58"/>
    <mergeCell ref="B50:F50"/>
    <mergeCell ref="B56:F56"/>
    <mergeCell ref="B53:F53"/>
    <mergeCell ref="B54:F54"/>
    <mergeCell ref="B55:F55"/>
    <mergeCell ref="B57:F57"/>
    <mergeCell ref="B52:F52"/>
    <mergeCell ref="B47:F47"/>
    <mergeCell ref="B48:F48"/>
    <mergeCell ref="B51:F51"/>
    <mergeCell ref="B37:F37"/>
    <mergeCell ref="B46:F46"/>
    <mergeCell ref="B45:F45"/>
    <mergeCell ref="B41:F41"/>
    <mergeCell ref="B49:F49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2021-01-21T10:48:44Z</dcterms:modified>
</cp:coreProperties>
</file>